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2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<sst xmlns="http://schemas.openxmlformats.org/spreadsheetml/2006/main" count="332" uniqueCount="247">
  <si>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</si>
  <si>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</si>
  <si>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</si>
  <si>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</si>
  <si>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</si>
  <si>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</si>
  <si>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</si>
  <si>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</si>
  <si>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</si>
  <si>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</si>
  <si>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</si>
  <si>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</si>
  <si>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</si>
  <si>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</si>
  <si>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</si>
  <si>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</si>
  <si>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</si>
  <si>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</si>
  <si>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</si>
  <si>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</si>
  <si>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</si>
  <si>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</si>
  <si>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</si>
  <si>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</si>
  <si>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</si>
  <si>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</si>
  <si>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</si>
  <si>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</si>
  <si>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</si>
  <si>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</si>
  <si>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</si>
  <si>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</si>
  <si>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</si>
  <si>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</si>
  <si>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</si>
  <si>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</si>
  <si>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</si>
  <si>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</si>
  <si>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</si>
  <si>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</si>
  <si>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</si>
  <si>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</si>
  <si>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</si>
  <si>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</si>
  <si>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</si>
  <si>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</si>
  <si>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</si>
  <si>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</si>
  <si>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</si>
  <si>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</si>
  <si>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</si>
  <si>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</si>
  <si>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</si>
  <si>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</si>
  <si>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</si>
  <si>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</si>
  <si>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</si>
  <si>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</si>
  <si>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</si>
  <si>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</si>
  <si>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</si>
  <si>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</si>
  <si>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</si>
  <si>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</si>
  <si>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</si>
  <si>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</si>
  <si>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</si>
  <si>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</si>
  <si>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</si>
  <si>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</si>
  <si>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</si>
  <si>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</si>
  <si>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</si>
  <si>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</si>
  <si>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</si>
  <si>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</si>
  <si>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</si>
  <si>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</si>
  <si>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</si>
  <si>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</si>
  <si>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</si>
  <si>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</si>
  <si>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</si>
  <si>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</si>
  <si>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</si>
  <si>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</si>
  <si>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</si>
  <si>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</si>
  <si>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</si>
  <si>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</si>
  <si>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</si>
  <si>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</si>
  <si>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</si>
  <si>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</si>
  <si>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</si>
  <si>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</si>
  <si>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</si>
  <si>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</si>
  <si>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</si>
  <si>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</si>
  <si>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</si>
  <si>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</si>
  <si>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</si>
  <si>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</si>
  <si>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</si>
  <si>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</si>
  <si>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</si>
  <si>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</si>
  <si>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</si>
  <si>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</si>
  <si>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</si>
  <si>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</si>
  <si>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</si>
  <si>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</si>
  <si>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</si>
  <si>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</si>
  <si>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</si>
  <si>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</si>
  <si>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</si>
  <si>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</si>
  <si>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</si>
  <si>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</si>
  <si>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</si>
  <si>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</si>
  <si>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</si>
  <si>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</si>
  <si>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</si>
  <si>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</si>
  <si>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</si>
  <si>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</si>
  <si>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</si>
  <si>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</si>
  <si>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</si>
  <si>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</si>
  <si>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</si>
  <si>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</si>
  <si>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</si>
  <si>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</si>
  <si>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</si>
  <si>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</si>
  <si>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</si>
  <si>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</si>
  <si>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</si>
  <si>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</si>
  <si>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</si>
  <si>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</si>
  <si>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</si>
  <si>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</si>
  <si>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</si>
  <si>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</si>
  <si>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</si>
  <si>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</si>
  <si>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</si>
  <si>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</si>
  <si>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</si>
  <si>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</si>
  <si>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</si>
  <si>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</si>
  <si>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</si>
  <si>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</si>
  <si>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</si>
  <si>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</si>
  <si>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</si>
  <si>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</si>
  <si>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</si>
  <si>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</si>
  <si>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</si>
  <si>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</si>
  <si>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</si>
  <si>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</si>
  <si>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</si>
  <si>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</si>
  <si>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</si>
  <si>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</si>
  <si>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</si>
  <si>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</si>
  <si>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</si>
  <si>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</si>
  <si>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</si>
  <si>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</si>
  <si>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</si>
  <si>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</si>
  <si>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</si>
  <si>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</si>
  <si>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</si>
  <si>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</si>
  <si>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</si>
  <si>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</si>
  <si>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</si>
  <si>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</si>
  <si>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</si>
  <si>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</si>
  <si>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</si>
  <si>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</si>
  <si>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</si>
  <si>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</si>
  <si>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</si>
  <si>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</si>
  <si>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</si>
  <si>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</si>
  <si>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</si>
  <si>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</si>
  <si>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</si>
  <si>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</si>
  <si>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</si>
  <si>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</si>
  <si>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</si>
  <si>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</si>
  <si>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</si>
  <si>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</si>
  <si>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</si>
  <si>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</si>
  <si>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</si>
  <si>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</si>
  <si>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</si>
  <si>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</si>
  <si>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</si>
  <si>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</si>
  <si>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</si>
  <si>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</si>
  <si>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</si>
  <si>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</si>
  <si>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</si>
  <si>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</si>
  <si>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</si>
  <si>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</si>
  <si>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</si>
  <si>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</si>
  <si>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</si>
  <si>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</si>
  <si>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</si>
  <si>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</si>
  <si>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</si>
  <si>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</si>
  <si>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</si>
  <si>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</si>
  <si>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</si>
  <si>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</si>
  <si>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</si>
  <si>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</si>
  <si>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</si>
  <si>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</si>
  <si>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სს "სადაზღვევო კომპანია ალფა"</t>
  </si>
  <si>
    <t xml:space="preserve">ფორმა N1 </t>
  </si>
  <si>
    <t>ანგარიშგების თარიღი: 30.09.2017წ.</t>
  </si>
  <si>
    <t>მზღვეველი: სს "სადაზღვევო კომპანია ალფა"</t>
  </si>
  <si>
    <t>საანგარიშო პერიოდი: 01.01.2017 წ. -  30.09.2017 წ.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</si>
</sst>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3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2" fillId="0" borderId="0" xfId="0" applyNumberFormat="1" applyFont="1" applyAlignment="1">
      <alignment vertical="center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%20All\2017\09%20September\kvartaluri%20statistikuri%20angarishi%20dazgveva,%20ss%20sadazRvevo%20kompania%20alpha%2030.09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6" s="235" customFormat="1" ht="15">
      <c r="B2" s="271" t="s">
        <v>84</v>
      </c>
      <c r="C2" s="271"/>
      <c r="D2" s="272" t="s">
        <v>242</v>
      </c>
      <c r="E2" s="274" t="s">
        <v>243</v>
      </c>
      <c r="F2" s="274"/>
    </row>
    <row r="3" spans="2:6" s="235" customFormat="1" ht="15">
      <c r="B3" s="273" t="s">
        <v>244</v>
      </c>
      <c r="C3" s="273"/>
      <c r="D3" s="273"/>
      <c r="E3" s="273"/>
      <c r="F3" s="275"/>
    </row>
    <row r="4" spans="2:3" ht="15">
      <c r="B4" s="139"/>
      <c r="C4" s="139"/>
    </row>
    <row r="5" spans="2:5" ht="18" customHeight="1">
      <c r="B5" s="140"/>
      <c r="C5" s="238" t="s">
        <v>85</v>
      </c>
      <c r="D5" s="239"/>
      <c r="E5" s="239"/>
    </row>
    <row r="6" ht="15.75" thickBot="1">
      <c r="E6" s="188" t="s">
        <v>86</v>
      </c>
    </row>
    <row r="7" spans="2:5" s="146" customFormat="1" ht="30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0" t="s">
        <v>90</v>
      </c>
      <c r="D9" s="240"/>
      <c r="E9" s="240"/>
    </row>
    <row r="10" spans="2:5" s="156" customFormat="1" ht="15" customHeight="1">
      <c r="B10" s="151" t="s">
        <v>91</v>
      </c>
      <c r="C10" s="152">
        <v>1</v>
      </c>
      <c r="D10" s="153" t="s">
        <v>241</v>
      </c>
      <c r="E10" s="154">
        <v>4781027.220000001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1656439.52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0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0</v>
      </c>
    </row>
    <row r="14" spans="2:5" s="156" customFormat="1" ht="30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5928535.744579503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1245963.9899999944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63086.509999999995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0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0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939943.7902352998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44434.51000000015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738152.74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334146.39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/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11486899.190000001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27218629.604814798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0" t="s">
        <v>128</v>
      </c>
      <c r="D30" s="240"/>
      <c r="E30" s="240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7090602.307840098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1621912.4157259958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/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0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0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0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189225.5099999964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/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394044.85091985116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9295785.08448594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0" t="s">
        <v>151</v>
      </c>
      <c r="D43" s="240"/>
      <c r="E43" s="240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36115800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/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/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-18882075.2415503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509981.1918791565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179138.57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17922844.520328857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27218629.604814798</v>
      </c>
    </row>
    <row r="52" s="187" customFormat="1" ht="15"/>
    <row r="53" s="187" customFormat="1" ht="15"/>
    <row r="54" spans="3:5" ht="15">
      <c r="C54" s="236"/>
      <c r="D54" s="236"/>
      <c r="E54" s="236"/>
    </row>
    <row r="55" spans="3:5" ht="15">
      <c r="C55" s="237"/>
      <c r="D55" s="237"/>
      <c r="E55" s="237"/>
    </row>
    <row r="56" spans="3:5" ht="15">
      <c r="C56" s="236"/>
      <c r="D56" s="236"/>
      <c r="E56" s="236"/>
    </row>
    <row r="57" spans="3:5" ht="15">
      <c r="C57" s="237"/>
      <c r="D57" s="237"/>
      <c r="E57" s="237"/>
    </row>
    <row r="58" spans="3:5" ht="15" customHeight="1">
      <c r="C58" s="236"/>
      <c r="D58" s="236"/>
      <c r="E58" s="236"/>
    </row>
    <row r="59" spans="3:5" ht="15">
      <c r="C59" s="237"/>
      <c r="D59" s="237"/>
      <c r="E59" s="237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52" activePane="bottomLeft" state="frozen"/>
      <selection pane="topLeft" activeCell="C120" sqref="C120"/>
      <selection pane="bottomLeft" activeCell="I52" sqref="I52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41" t="s">
        <v>84</v>
      </c>
      <c r="C1" s="241"/>
      <c r="D1" s="272" t="s">
        <v>242</v>
      </c>
      <c r="E1" s="232" t="s">
        <v>238</v>
      </c>
    </row>
    <row r="2" spans="2:5" ht="15" customHeight="1">
      <c r="B2" s="241" t="s">
        <v>244</v>
      </c>
      <c r="C2" s="241"/>
      <c r="D2" s="241"/>
      <c r="E2" s="241"/>
    </row>
    <row r="3" ht="15" customHeight="1"/>
    <row r="4" spans="4:5" s="189" customFormat="1" ht="12.75" customHeight="1">
      <c r="D4" s="242" t="s">
        <v>168</v>
      </c>
      <c r="E4" s="242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43" t="s">
        <v>169</v>
      </c>
      <c r="D8" s="243"/>
      <c r="E8" s="243"/>
    </row>
    <row r="9" spans="2:5" ht="15" customHeight="1">
      <c r="B9" s="195" t="s">
        <v>91</v>
      </c>
      <c r="C9" s="196">
        <v>1</v>
      </c>
      <c r="D9" s="197" t="s">
        <v>170</v>
      </c>
      <c r="E9" s="198">
        <v>6839005.246525001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1515280.6457260002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784253.8559000663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296342.5818514999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4835813.326750435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4678910.679999999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581091.0299999999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207476.24900012277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320350.7499999999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125393.65000000002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3859551.4990001214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161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161">
        <v>327895.0800000024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1304156.907750316</v>
      </c>
    </row>
    <row r="23" spans="3:5" ht="9" customHeight="1">
      <c r="C23" s="171"/>
      <c r="D23" s="209"/>
      <c r="E23" s="173"/>
    </row>
    <row r="24" spans="3:5" ht="15" customHeight="1" thickBot="1">
      <c r="C24" s="243" t="s">
        <v>184</v>
      </c>
      <c r="D24" s="243"/>
      <c r="E24" s="243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153624.99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0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-14476.145048691702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0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168101.1350486917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33500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0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-11500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0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22000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161">
        <f>E36-E37</f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161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161">
        <v>0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146101.1350486917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1450258.0427990076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43" t="s">
        <v>195</v>
      </c>
      <c r="E45" s="243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0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0</v>
      </c>
    </row>
    <row r="50" spans="3:5" ht="8.25" customHeight="1">
      <c r="C50" s="171"/>
      <c r="D50" s="209"/>
      <c r="E50" s="173"/>
    </row>
    <row r="51" spans="3:5" ht="15" customHeight="1" thickBot="1">
      <c r="C51" s="243" t="s">
        <v>200</v>
      </c>
      <c r="D51" s="243"/>
      <c r="E51" s="243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510325.2900000001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0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-5000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0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/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505325.2900000001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44" t="s">
        <v>216</v>
      </c>
      <c r="D63" s="244"/>
      <c r="E63" s="244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1001008.59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273985.26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5444.27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98503.73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0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/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23336.39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599977.8727990077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89996.68091985115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509981.1918791565</v>
      </c>
    </row>
    <row r="75" ht="15">
      <c r="D75" s="230"/>
    </row>
    <row r="76" spans="3:5" ht="15">
      <c r="C76" s="236"/>
      <c r="D76" s="236"/>
      <c r="E76" s="236"/>
    </row>
    <row r="77" spans="3:5" ht="15">
      <c r="C77" s="237"/>
      <c r="D77" s="237"/>
      <c r="E77" s="237"/>
    </row>
    <row r="78" spans="3:5" ht="15">
      <c r="C78" s="236"/>
      <c r="D78" s="236"/>
      <c r="E78" s="236"/>
    </row>
    <row r="79" spans="3:5" ht="15">
      <c r="C79" s="237"/>
      <c r="D79" s="237"/>
      <c r="E79" s="237"/>
    </row>
    <row r="80" spans="3:5" ht="15">
      <c r="C80" s="236"/>
      <c r="D80" s="236"/>
      <c r="E80" s="236"/>
    </row>
    <row r="81" spans="3:5" ht="15">
      <c r="C81" s="237"/>
      <c r="D81" s="237"/>
      <c r="E81" s="237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tabSelected="1" zoomScale="80" zoomScaleNormal="8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" sqref="G1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4" width="7.140625" style="5" bestFit="1" customWidth="1"/>
    <col min="5" max="5" width="7.8515625" style="5" bestFit="1" customWidth="1"/>
    <col min="6" max="6" width="7.421875" style="5" bestFit="1" customWidth="1"/>
    <col min="7" max="7" width="13.28125" style="5" customWidth="1"/>
    <col min="8" max="8" width="19.140625" style="5" customWidth="1"/>
    <col min="9" max="9" width="10.57421875" style="5" bestFit="1" customWidth="1"/>
    <col min="10" max="11" width="10.140625" style="5" bestFit="1" customWidth="1"/>
    <col min="12" max="12" width="8.8515625" style="5" bestFit="1" customWidth="1"/>
    <col min="13" max="13" width="10.57421875" style="5" bestFit="1" customWidth="1"/>
    <col min="14" max="14" width="10.8515625" style="5" bestFit="1" customWidth="1"/>
    <col min="15" max="15" width="12.140625" style="5" customWidth="1"/>
    <col min="16" max="16" width="11.00390625" style="5" bestFit="1" customWidth="1"/>
    <col min="17" max="17" width="10.28125" style="5" customWidth="1"/>
    <col min="18" max="18" width="10.57421875" style="5" bestFit="1" customWidth="1"/>
    <col min="19" max="19" width="8.8515625" style="5" bestFit="1" customWidth="1"/>
    <col min="20" max="21" width="10.57421875" style="5" bestFit="1" customWidth="1"/>
    <col min="22" max="22" width="10.140625" style="5" bestFit="1" customWidth="1"/>
    <col min="23" max="23" width="8.8515625" style="5" bestFit="1" customWidth="1"/>
    <col min="24" max="25" width="10.57421875" style="5" bestFit="1" customWidth="1"/>
    <col min="26" max="27" width="12.710937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.75" thickBot="1">
      <c r="A1" s="69" t="s">
        <v>237</v>
      </c>
      <c r="B1" s="69"/>
      <c r="C1" s="137"/>
      <c r="D1" s="137"/>
      <c r="E1" s="137"/>
      <c r="F1" s="137"/>
      <c r="G1" s="137"/>
      <c r="H1" s="137"/>
    </row>
    <row r="2" spans="1:8" ht="15.75" thickBot="1">
      <c r="A2" s="233" t="s">
        <v>240</v>
      </c>
      <c r="B2" s="69"/>
      <c r="C2" s="137"/>
      <c r="D2" s="137"/>
      <c r="E2" s="137"/>
      <c r="F2" s="137"/>
      <c r="G2" s="137"/>
      <c r="H2" s="137"/>
    </row>
    <row r="3" spans="1:8" ht="15">
      <c r="A3" s="234" t="s">
        <v>245</v>
      </c>
      <c r="C3" s="137"/>
      <c r="D3" s="137"/>
      <c r="E3" s="137"/>
      <c r="F3" s="137"/>
      <c r="G3" s="137"/>
      <c r="H3" s="137"/>
    </row>
    <row r="4" spans="1:8" ht="15">
      <c r="A4" s="234" t="s">
        <v>246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56" t="s">
        <v>82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C6" s="258" t="s">
        <v>83</v>
      </c>
      <c r="AD6" s="258"/>
      <c r="AE6" s="258"/>
      <c r="AF6" s="258"/>
      <c r="AG6" s="258"/>
      <c r="AH6" s="258"/>
      <c r="AI6" s="258"/>
      <c r="AJ6" s="258"/>
      <c r="AK6" s="258"/>
      <c r="AL6" s="258"/>
    </row>
    <row r="7" spans="1:38" ht="15.75" customHeight="1" thickBot="1">
      <c r="A7" s="137"/>
      <c r="B7" s="13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C7" s="259"/>
      <c r="AD7" s="259"/>
      <c r="AE7" s="259"/>
      <c r="AF7" s="259"/>
      <c r="AG7" s="259"/>
      <c r="AH7" s="259"/>
      <c r="AI7" s="259"/>
      <c r="AJ7" s="259"/>
      <c r="AK7" s="259"/>
      <c r="AL7" s="259"/>
    </row>
    <row r="8" spans="1:38" s="1" customFormat="1" ht="89.25" customHeight="1">
      <c r="A8" s="264" t="s">
        <v>23</v>
      </c>
      <c r="B8" s="260" t="s">
        <v>70</v>
      </c>
      <c r="C8" s="270" t="s">
        <v>22</v>
      </c>
      <c r="D8" s="249"/>
      <c r="E8" s="249"/>
      <c r="F8" s="249"/>
      <c r="G8" s="249"/>
      <c r="H8" s="261" t="s">
        <v>239</v>
      </c>
      <c r="I8" s="249" t="s">
        <v>71</v>
      </c>
      <c r="J8" s="249"/>
      <c r="K8" s="249" t="s">
        <v>72</v>
      </c>
      <c r="L8" s="249"/>
      <c r="M8" s="249"/>
      <c r="N8" s="249"/>
      <c r="O8" s="249"/>
      <c r="P8" s="249" t="s">
        <v>73</v>
      </c>
      <c r="Q8" s="249"/>
      <c r="R8" s="249" t="s">
        <v>74</v>
      </c>
      <c r="S8" s="249"/>
      <c r="T8" s="249"/>
      <c r="U8" s="249"/>
      <c r="V8" s="249"/>
      <c r="W8" s="249"/>
      <c r="X8" s="249"/>
      <c r="Y8" s="249"/>
      <c r="Z8" s="249" t="s">
        <v>77</v>
      </c>
      <c r="AA8" s="260"/>
      <c r="AC8" s="248" t="s">
        <v>71</v>
      </c>
      <c r="AD8" s="249"/>
      <c r="AE8" s="249" t="s">
        <v>72</v>
      </c>
      <c r="AF8" s="249"/>
      <c r="AG8" s="249" t="s">
        <v>78</v>
      </c>
      <c r="AH8" s="249"/>
      <c r="AI8" s="249" t="s">
        <v>79</v>
      </c>
      <c r="AJ8" s="249"/>
      <c r="AK8" s="249" t="s">
        <v>77</v>
      </c>
      <c r="AL8" s="260"/>
    </row>
    <row r="9" spans="1:38" s="1" customFormat="1" ht="50.25" customHeight="1">
      <c r="A9" s="265"/>
      <c r="B9" s="267"/>
      <c r="C9" s="269" t="s">
        <v>15</v>
      </c>
      <c r="D9" s="247"/>
      <c r="E9" s="247"/>
      <c r="F9" s="247"/>
      <c r="G9" s="12" t="s">
        <v>16</v>
      </c>
      <c r="H9" s="262"/>
      <c r="I9" s="245" t="s">
        <v>0</v>
      </c>
      <c r="J9" s="245" t="s">
        <v>1</v>
      </c>
      <c r="K9" s="247" t="s">
        <v>0</v>
      </c>
      <c r="L9" s="247"/>
      <c r="M9" s="247"/>
      <c r="N9" s="247"/>
      <c r="O9" s="12" t="s">
        <v>1</v>
      </c>
      <c r="P9" s="245" t="s">
        <v>80</v>
      </c>
      <c r="Q9" s="245" t="s">
        <v>81</v>
      </c>
      <c r="R9" s="247" t="s">
        <v>75</v>
      </c>
      <c r="S9" s="247"/>
      <c r="T9" s="247"/>
      <c r="U9" s="247"/>
      <c r="V9" s="247" t="s">
        <v>76</v>
      </c>
      <c r="W9" s="247"/>
      <c r="X9" s="247"/>
      <c r="Y9" s="247"/>
      <c r="Z9" s="245" t="s">
        <v>17</v>
      </c>
      <c r="AA9" s="252" t="s">
        <v>18</v>
      </c>
      <c r="AC9" s="250" t="s">
        <v>0</v>
      </c>
      <c r="AD9" s="245" t="s">
        <v>1</v>
      </c>
      <c r="AE9" s="245" t="s">
        <v>0</v>
      </c>
      <c r="AF9" s="245" t="s">
        <v>1</v>
      </c>
      <c r="AG9" s="245" t="s">
        <v>80</v>
      </c>
      <c r="AH9" s="245" t="s">
        <v>81</v>
      </c>
      <c r="AI9" s="245" t="s">
        <v>75</v>
      </c>
      <c r="AJ9" s="245" t="s">
        <v>76</v>
      </c>
      <c r="AK9" s="245" t="s">
        <v>17</v>
      </c>
      <c r="AL9" s="252" t="s">
        <v>18</v>
      </c>
    </row>
    <row r="10" spans="1:38" s="1" customFormat="1" ht="102.75" customHeight="1" thickBot="1">
      <c r="A10" s="266"/>
      <c r="B10" s="268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3"/>
      <c r="I10" s="246"/>
      <c r="J10" s="246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6"/>
      <c r="Q10" s="246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6"/>
      <c r="AA10" s="253"/>
      <c r="AC10" s="251"/>
      <c r="AD10" s="246"/>
      <c r="AE10" s="246"/>
      <c r="AF10" s="246"/>
      <c r="AG10" s="246"/>
      <c r="AH10" s="246"/>
      <c r="AI10" s="246"/>
      <c r="AJ10" s="246"/>
      <c r="AK10" s="246"/>
      <c r="AL10" s="253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227</v>
      </c>
      <c r="D11" s="90">
        <f t="shared" si="0"/>
        <v>59</v>
      </c>
      <c r="E11" s="90">
        <f t="shared" si="0"/>
        <v>3146</v>
      </c>
      <c r="F11" s="90">
        <f t="shared" si="0"/>
        <v>3432</v>
      </c>
      <c r="G11" s="90">
        <f t="shared" si="0"/>
        <v>6329</v>
      </c>
      <c r="H11" s="47"/>
      <c r="I11" s="90">
        <f t="shared" si="0"/>
        <v>166468.87</v>
      </c>
      <c r="J11" s="90">
        <f t="shared" si="0"/>
        <v>0</v>
      </c>
      <c r="K11" s="90">
        <f t="shared" si="0"/>
        <v>5675.589999999999</v>
      </c>
      <c r="L11" s="90">
        <f t="shared" si="0"/>
        <v>1093.05</v>
      </c>
      <c r="M11" s="90">
        <f t="shared" si="0"/>
        <v>146856.34999999998</v>
      </c>
      <c r="N11" s="75">
        <f>SUM(N12:N15)</f>
        <v>153624.99</v>
      </c>
      <c r="O11" s="90">
        <f t="shared" si="0"/>
        <v>0</v>
      </c>
      <c r="P11" s="90">
        <f t="shared" si="0"/>
        <v>168101.1350486917</v>
      </c>
      <c r="Q11" s="90">
        <f t="shared" si="0"/>
        <v>168101.1350486917</v>
      </c>
      <c r="R11" s="90">
        <f t="shared" si="0"/>
        <v>7500</v>
      </c>
      <c r="S11" s="90">
        <f t="shared" si="0"/>
        <v>0</v>
      </c>
      <c r="T11" s="90">
        <f t="shared" si="0"/>
        <v>26000</v>
      </c>
      <c r="U11" s="66">
        <f t="shared" si="0"/>
        <v>33500</v>
      </c>
      <c r="V11" s="90">
        <f t="shared" si="0"/>
        <v>7500</v>
      </c>
      <c r="W11" s="90">
        <f t="shared" si="0"/>
        <v>0</v>
      </c>
      <c r="X11" s="90">
        <f t="shared" si="0"/>
        <v>26000</v>
      </c>
      <c r="Y11" s="66">
        <f>SUM(Y12:Y15)</f>
        <v>33500</v>
      </c>
      <c r="Z11" s="90">
        <f t="shared" si="0"/>
        <v>22000</v>
      </c>
      <c r="AA11" s="91">
        <f t="shared" si="0"/>
        <v>22000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227</v>
      </c>
      <c r="D12" s="93">
        <v>59</v>
      </c>
      <c r="E12" s="93">
        <v>3146</v>
      </c>
      <c r="F12" s="62">
        <f>SUM(C12:E12)</f>
        <v>3432</v>
      </c>
      <c r="G12" s="93">
        <v>6329</v>
      </c>
      <c r="H12" s="46"/>
      <c r="I12" s="93">
        <v>166468.87</v>
      </c>
      <c r="J12" s="93">
        <v>0</v>
      </c>
      <c r="K12" s="93">
        <v>5675.589999999999</v>
      </c>
      <c r="L12" s="93">
        <v>1093.05</v>
      </c>
      <c r="M12" s="93">
        <v>146856.34999999998</v>
      </c>
      <c r="N12" s="76">
        <f>SUM(K12:M12)</f>
        <v>153624.99</v>
      </c>
      <c r="O12" s="93"/>
      <c r="P12" s="93">
        <v>168101.1350486917</v>
      </c>
      <c r="Q12" s="93">
        <v>168101.1350486917</v>
      </c>
      <c r="R12" s="93">
        <v>7500</v>
      </c>
      <c r="S12" s="93">
        <v>0</v>
      </c>
      <c r="T12" s="93">
        <v>26000</v>
      </c>
      <c r="U12" s="62">
        <f>SUM(R12:T12)</f>
        <v>33500</v>
      </c>
      <c r="V12" s="93">
        <v>7500</v>
      </c>
      <c r="W12" s="93">
        <v>0</v>
      </c>
      <c r="X12" s="93">
        <v>26000</v>
      </c>
      <c r="Y12" s="62">
        <f>SUM(V12:X12)</f>
        <v>33500</v>
      </c>
      <c r="Z12" s="93">
        <v>22000</v>
      </c>
      <c r="AA12" s="94">
        <v>22000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/>
      <c r="D13" s="96"/>
      <c r="E13" s="96"/>
      <c r="F13" s="63">
        <f>SUM(C13:E13)</f>
        <v>0</v>
      </c>
      <c r="G13" s="96"/>
      <c r="H13" s="127"/>
      <c r="I13" s="96">
        <v>0</v>
      </c>
      <c r="J13" s="96">
        <v>0</v>
      </c>
      <c r="K13" s="96"/>
      <c r="L13" s="96"/>
      <c r="M13" s="96"/>
      <c r="N13" s="77">
        <f>SUM(K13:M13)</f>
        <v>0</v>
      </c>
      <c r="O13" s="96"/>
      <c r="P13" s="96"/>
      <c r="Q13" s="96"/>
      <c r="R13" s="96"/>
      <c r="S13" s="96"/>
      <c r="T13" s="96"/>
      <c r="U13" s="63">
        <f>SUM(R13:T13)</f>
        <v>0</v>
      </c>
      <c r="V13" s="96"/>
      <c r="W13" s="96"/>
      <c r="X13" s="96"/>
      <c r="Y13" s="63">
        <f>SUM(V13:X13)</f>
        <v>0</v>
      </c>
      <c r="Z13" s="96"/>
      <c r="AA13" s="97"/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/>
      <c r="D14" s="96"/>
      <c r="E14" s="96"/>
      <c r="F14" s="63">
        <f>SUM(C14:E14)</f>
        <v>0</v>
      </c>
      <c r="G14" s="96"/>
      <c r="H14" s="127"/>
      <c r="I14" s="96">
        <v>0</v>
      </c>
      <c r="J14" s="96">
        <v>0</v>
      </c>
      <c r="K14" s="96"/>
      <c r="L14" s="96"/>
      <c r="M14" s="96"/>
      <c r="N14" s="77">
        <f>SUM(K14:M14)</f>
        <v>0</v>
      </c>
      <c r="O14" s="96"/>
      <c r="P14" s="96"/>
      <c r="Q14" s="96"/>
      <c r="R14" s="96"/>
      <c r="S14" s="96"/>
      <c r="T14" s="96"/>
      <c r="U14" s="63">
        <f>SUM(R14:T14)</f>
        <v>0</v>
      </c>
      <c r="V14" s="96"/>
      <c r="W14" s="96"/>
      <c r="X14" s="96"/>
      <c r="Y14" s="63">
        <f>SUM(V14:X14)</f>
        <v>0</v>
      </c>
      <c r="Z14" s="96"/>
      <c r="AA14" s="97"/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/>
      <c r="D15" s="99"/>
      <c r="E15" s="99"/>
      <c r="F15" s="64">
        <f>SUM(C15:E15)</f>
        <v>0</v>
      </c>
      <c r="G15" s="99"/>
      <c r="H15" s="48"/>
      <c r="I15" s="99">
        <v>0</v>
      </c>
      <c r="J15" s="99">
        <v>0</v>
      </c>
      <c r="K15" s="99"/>
      <c r="L15" s="99"/>
      <c r="M15" s="99"/>
      <c r="N15" s="78">
        <f>SUM(K15:M15)</f>
        <v>0</v>
      </c>
      <c r="O15" s="99"/>
      <c r="P15" s="99"/>
      <c r="Q15" s="99"/>
      <c r="R15" s="99"/>
      <c r="S15" s="99"/>
      <c r="T15" s="99"/>
      <c r="U15" s="64">
        <f>SUM(R15:T15)</f>
        <v>0</v>
      </c>
      <c r="V15" s="99"/>
      <c r="W15" s="99"/>
      <c r="X15" s="99"/>
      <c r="Y15" s="64">
        <f>SUM(V15:X15)</f>
        <v>0</v>
      </c>
      <c r="Z15" s="99"/>
      <c r="AA15" s="100"/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1395</v>
      </c>
      <c r="D16" s="102">
        <v>2016</v>
      </c>
      <c r="E16" s="102">
        <v>4740</v>
      </c>
      <c r="F16" s="65">
        <f>SUM(C16:E16)</f>
        <v>8151</v>
      </c>
      <c r="G16" s="102">
        <v>8431</v>
      </c>
      <c r="H16" s="47"/>
      <c r="I16" s="102">
        <v>33473.41</v>
      </c>
      <c r="J16" s="102">
        <v>0</v>
      </c>
      <c r="K16" s="102">
        <v>1204.7500000000002</v>
      </c>
      <c r="L16" s="102">
        <v>24430.030000000002</v>
      </c>
      <c r="M16" s="102">
        <v>6739.4400000000005</v>
      </c>
      <c r="N16" s="79">
        <f>SUM(K16:M16)</f>
        <v>32374.22</v>
      </c>
      <c r="O16" s="102"/>
      <c r="P16" s="102">
        <v>29376.412718725107</v>
      </c>
      <c r="Q16" s="102">
        <v>29376.412718725107</v>
      </c>
      <c r="R16" s="102"/>
      <c r="S16" s="102">
        <v>10049.29</v>
      </c>
      <c r="T16" s="102"/>
      <c r="U16" s="65">
        <f>SUM(R16:T16)</f>
        <v>10049.29</v>
      </c>
      <c r="V16" s="65">
        <v>0</v>
      </c>
      <c r="W16" s="65">
        <v>10049.29</v>
      </c>
      <c r="X16" s="65">
        <v>0</v>
      </c>
      <c r="Y16" s="65">
        <f>SUM(V16:X16)</f>
        <v>10049.29</v>
      </c>
      <c r="Z16" s="102">
        <v>9742.104000000001</v>
      </c>
      <c r="AA16" s="103">
        <v>9742.104000000001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142</v>
      </c>
      <c r="D17" s="90">
        <f>SUM(D18:D19)</f>
        <v>57</v>
      </c>
      <c r="E17" s="90">
        <f>SUM(E18:E19)</f>
        <v>7134</v>
      </c>
      <c r="F17" s="66">
        <f>SUM(F18:F19)</f>
        <v>7333</v>
      </c>
      <c r="G17" s="90">
        <f>SUM(G18:G19)</f>
        <v>8235</v>
      </c>
      <c r="H17" s="50"/>
      <c r="I17" s="90">
        <f aca="true" t="shared" si="1" ref="I17:AA17">SUM(I18:I19)</f>
        <v>155632.882534</v>
      </c>
      <c r="J17" s="90">
        <f t="shared" si="1"/>
        <v>34642.5015546</v>
      </c>
      <c r="K17" s="90">
        <f t="shared" si="1"/>
        <v>1430.287408</v>
      </c>
      <c r="L17" s="90">
        <f t="shared" si="1"/>
        <v>1997.509056</v>
      </c>
      <c r="M17" s="90">
        <f t="shared" si="1"/>
        <v>148213.77</v>
      </c>
      <c r="N17" s="75">
        <f t="shared" si="1"/>
        <v>151641.566464</v>
      </c>
      <c r="O17" s="90">
        <f t="shared" si="1"/>
        <v>34199.4637271</v>
      </c>
      <c r="P17" s="90">
        <f t="shared" si="1"/>
        <v>110404.22990127178</v>
      </c>
      <c r="Q17" s="90">
        <f t="shared" si="1"/>
        <v>86752.11443597177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-6350</v>
      </c>
      <c r="AA17" s="91">
        <f t="shared" si="1"/>
        <v>-6350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110</v>
      </c>
      <c r="D18" s="105">
        <v>0</v>
      </c>
      <c r="E18" s="105">
        <v>3695</v>
      </c>
      <c r="F18" s="67">
        <f>SUM(C18:E18)</f>
        <v>3805</v>
      </c>
      <c r="G18" s="105">
        <v>4761</v>
      </c>
      <c r="H18" s="49"/>
      <c r="I18" s="105">
        <v>51686.409999999996</v>
      </c>
      <c r="J18" s="105">
        <v>0</v>
      </c>
      <c r="K18" s="105">
        <v>237.76000000000002</v>
      </c>
      <c r="L18" s="105">
        <v>0</v>
      </c>
      <c r="M18" s="105">
        <v>49283.06</v>
      </c>
      <c r="N18" s="80">
        <f>SUM(K18:M18)</f>
        <v>49520.82</v>
      </c>
      <c r="O18" s="105"/>
      <c r="P18" s="105">
        <v>37468.979936137795</v>
      </c>
      <c r="Q18" s="105">
        <v>37468.979936137795</v>
      </c>
      <c r="R18" s="105"/>
      <c r="S18" s="105"/>
      <c r="T18" s="105"/>
      <c r="U18" s="67">
        <f>SUM(R18:T18)</f>
        <v>0</v>
      </c>
      <c r="V18" s="105"/>
      <c r="W18" s="105"/>
      <c r="X18" s="105"/>
      <c r="Y18" s="67">
        <f>SUM(V18:X18)</f>
        <v>0</v>
      </c>
      <c r="Z18" s="105">
        <v>-6350</v>
      </c>
      <c r="AA18" s="106">
        <v>-6350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32</v>
      </c>
      <c r="D19" s="108">
        <v>57</v>
      </c>
      <c r="E19" s="108">
        <v>3439</v>
      </c>
      <c r="F19" s="68">
        <f>SUM(C19:E19)</f>
        <v>3528</v>
      </c>
      <c r="G19" s="108">
        <v>3474</v>
      </c>
      <c r="H19" s="48"/>
      <c r="I19" s="108">
        <v>103946.472534</v>
      </c>
      <c r="J19" s="108">
        <v>34642.5015546</v>
      </c>
      <c r="K19" s="108">
        <v>1192.527408</v>
      </c>
      <c r="L19" s="108">
        <v>1997.509056</v>
      </c>
      <c r="M19" s="108">
        <v>98930.70999999999</v>
      </c>
      <c r="N19" s="81">
        <f>SUM(K19:M19)</f>
        <v>102120.746464</v>
      </c>
      <c r="O19" s="108">
        <v>34199.4637271</v>
      </c>
      <c r="P19" s="108">
        <v>72935.24996513399</v>
      </c>
      <c r="Q19" s="108">
        <v>49283.134499833985</v>
      </c>
      <c r="R19" s="108"/>
      <c r="S19" s="108"/>
      <c r="T19" s="108"/>
      <c r="U19" s="68">
        <f>SUM(R19:T19)</f>
        <v>0</v>
      </c>
      <c r="V19" s="108"/>
      <c r="W19" s="108"/>
      <c r="X19" s="108"/>
      <c r="Y19" s="68">
        <f>SUM(V19:X19)</f>
        <v>0</v>
      </c>
      <c r="Z19" s="108"/>
      <c r="AA19" s="109"/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1517</v>
      </c>
      <c r="D20" s="111">
        <v>107</v>
      </c>
      <c r="E20" s="111">
        <v>6849</v>
      </c>
      <c r="F20" s="69">
        <f>SUM(C20:E20)</f>
        <v>8473</v>
      </c>
      <c r="G20" s="111">
        <v>13121</v>
      </c>
      <c r="H20" s="47"/>
      <c r="I20" s="111">
        <v>3683611.83</v>
      </c>
      <c r="J20" s="111">
        <v>0</v>
      </c>
      <c r="K20" s="111">
        <v>645043.8500000001</v>
      </c>
      <c r="L20" s="111">
        <v>38078.490000000005</v>
      </c>
      <c r="M20" s="111">
        <v>2442329.45</v>
      </c>
      <c r="N20" s="82">
        <f>SUM(K20:M20)</f>
        <v>3125451.79</v>
      </c>
      <c r="O20" s="111"/>
      <c r="P20" s="111">
        <v>3204628.0771680498</v>
      </c>
      <c r="Q20" s="111">
        <v>3204628.0771680498</v>
      </c>
      <c r="R20" s="111">
        <v>1030959.7914326867</v>
      </c>
      <c r="S20" s="111">
        <v>97517.77542060748</v>
      </c>
      <c r="T20" s="111">
        <v>2054288.7831467055</v>
      </c>
      <c r="U20" s="69">
        <f>SUM(R20:T20)</f>
        <v>3182766.3499999996</v>
      </c>
      <c r="V20" s="69">
        <v>1030959.7914326867</v>
      </c>
      <c r="W20" s="69">
        <v>97517.77542060748</v>
      </c>
      <c r="X20" s="69">
        <v>2054288.7831467055</v>
      </c>
      <c r="Y20" s="69">
        <f>SUM(V20:X20)</f>
        <v>3182766.3499999996</v>
      </c>
      <c r="Z20" s="111">
        <v>2634284.530000123</v>
      </c>
      <c r="AA20" s="112">
        <v>2634284.530000123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315</v>
      </c>
      <c r="D21" s="90">
        <f t="shared" si="3"/>
        <v>404</v>
      </c>
      <c r="E21" s="90">
        <f t="shared" si="3"/>
        <v>7181</v>
      </c>
      <c r="F21" s="66">
        <f t="shared" si="3"/>
        <v>7900</v>
      </c>
      <c r="G21" s="90">
        <f t="shared" si="3"/>
        <v>4979</v>
      </c>
      <c r="H21" s="90">
        <f t="shared" si="3"/>
        <v>7900</v>
      </c>
      <c r="I21" s="90">
        <f t="shared" si="3"/>
        <v>2550230.1917950003</v>
      </c>
      <c r="J21" s="90">
        <f t="shared" si="3"/>
        <v>1100739.0719887004</v>
      </c>
      <c r="K21" s="90">
        <f t="shared" si="3"/>
        <v>107645.059342</v>
      </c>
      <c r="L21" s="90">
        <f t="shared" si="3"/>
        <v>139586.24118599997</v>
      </c>
      <c r="M21" s="90">
        <f t="shared" si="3"/>
        <v>2263623.3199999994</v>
      </c>
      <c r="N21" s="75">
        <f t="shared" si="3"/>
        <v>2510854.6205279995</v>
      </c>
      <c r="O21" s="90">
        <f t="shared" si="3"/>
        <v>1089719.2249477</v>
      </c>
      <c r="P21" s="90">
        <f t="shared" si="3"/>
        <v>1736307.7664939302</v>
      </c>
      <c r="Q21" s="90">
        <f t="shared" si="3"/>
        <v>987369.3885597299</v>
      </c>
      <c r="R21" s="90">
        <f t="shared" si="3"/>
        <v>34701.9</v>
      </c>
      <c r="S21" s="90">
        <f t="shared" si="3"/>
        <v>98095.18000000001</v>
      </c>
      <c r="T21" s="90">
        <f t="shared" si="3"/>
        <v>1020940.31</v>
      </c>
      <c r="U21" s="66">
        <f t="shared" si="3"/>
        <v>1153737.3900000001</v>
      </c>
      <c r="V21" s="90">
        <f t="shared" si="3"/>
        <v>21972.940000000002</v>
      </c>
      <c r="W21" s="90">
        <f t="shared" si="3"/>
        <v>66425.32</v>
      </c>
      <c r="X21" s="90">
        <f t="shared" si="3"/>
        <v>652112.8600000002</v>
      </c>
      <c r="Y21" s="66">
        <f t="shared" si="3"/>
        <v>740511.1200000002</v>
      </c>
      <c r="Z21" s="90">
        <f t="shared" si="3"/>
        <v>1660530.664999999</v>
      </c>
      <c r="AA21" s="91">
        <f t="shared" si="3"/>
        <v>1023365.2749999994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315</v>
      </c>
      <c r="D22" s="93">
        <v>404</v>
      </c>
      <c r="E22" s="93">
        <v>7181</v>
      </c>
      <c r="F22" s="62">
        <f>SUM(C22:E22)</f>
        <v>7900</v>
      </c>
      <c r="G22" s="93">
        <v>4979</v>
      </c>
      <c r="H22" s="62">
        <v>7900</v>
      </c>
      <c r="I22" s="93">
        <v>2550230.1917950003</v>
      </c>
      <c r="J22" s="93">
        <v>1100739.0719887004</v>
      </c>
      <c r="K22" s="93">
        <v>107645.059342</v>
      </c>
      <c r="L22" s="93">
        <v>139586.24118599997</v>
      </c>
      <c r="M22" s="93">
        <v>2263623.3199999994</v>
      </c>
      <c r="N22" s="76">
        <f>SUM(K22:M22)</f>
        <v>2510854.6205279995</v>
      </c>
      <c r="O22" s="93">
        <v>1089719.2249477</v>
      </c>
      <c r="P22" s="93">
        <v>1736307.7664939302</v>
      </c>
      <c r="Q22" s="93">
        <v>987369.3885597299</v>
      </c>
      <c r="R22" s="93">
        <v>34701.9</v>
      </c>
      <c r="S22" s="93">
        <v>98095.18000000001</v>
      </c>
      <c r="T22" s="93">
        <v>1020940.31</v>
      </c>
      <c r="U22" s="62">
        <f>SUM(R22:T22)</f>
        <v>1153737.3900000001</v>
      </c>
      <c r="V22" s="93">
        <v>21972.940000000002</v>
      </c>
      <c r="W22" s="93">
        <v>66425.32</v>
      </c>
      <c r="X22" s="93">
        <v>652112.8600000002</v>
      </c>
      <c r="Y22" s="62">
        <f>SUM(V22:X22)</f>
        <v>740511.1200000002</v>
      </c>
      <c r="Z22" s="93">
        <v>1660530.664999999</v>
      </c>
      <c r="AA22" s="94">
        <v>1023365.2749999994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/>
      <c r="D23" s="135"/>
      <c r="E23" s="135"/>
      <c r="F23" s="59">
        <f>SUM(C23:E23)</f>
        <v>0</v>
      </c>
      <c r="G23" s="135"/>
      <c r="H23" s="135"/>
      <c r="I23" s="135"/>
      <c r="J23" s="135"/>
      <c r="K23" s="135"/>
      <c r="L23" s="135"/>
      <c r="M23" s="135"/>
      <c r="N23" s="56">
        <f>SUM(K23:M23)</f>
        <v>0</v>
      </c>
      <c r="O23" s="135"/>
      <c r="P23" s="135"/>
      <c r="Q23" s="135"/>
      <c r="R23" s="135"/>
      <c r="S23" s="135"/>
      <c r="T23" s="135"/>
      <c r="U23" s="59">
        <f>SUM(R23:T23)</f>
        <v>0</v>
      </c>
      <c r="V23" s="135"/>
      <c r="W23" s="135"/>
      <c r="X23" s="135"/>
      <c r="Y23" s="59">
        <f>SUM(V23:X23)</f>
        <v>0</v>
      </c>
      <c r="Z23" s="135"/>
      <c r="AA23" s="136"/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186</v>
      </c>
      <c r="D24" s="114">
        <f t="shared" si="5"/>
        <v>224</v>
      </c>
      <c r="E24" s="114">
        <f t="shared" si="5"/>
        <v>4965</v>
      </c>
      <c r="F24" s="70">
        <f t="shared" si="5"/>
        <v>5375</v>
      </c>
      <c r="G24" s="114">
        <f t="shared" si="5"/>
        <v>5359</v>
      </c>
      <c r="H24" s="114">
        <f t="shared" si="5"/>
        <v>5375</v>
      </c>
      <c r="I24" s="114">
        <f t="shared" si="5"/>
        <v>519052.622936</v>
      </c>
      <c r="J24" s="114">
        <f t="shared" si="5"/>
        <v>182211.09908930003</v>
      </c>
      <c r="K24" s="114">
        <f t="shared" si="5"/>
        <v>24058.593451</v>
      </c>
      <c r="L24" s="114">
        <f t="shared" si="5"/>
        <v>29964.335285999998</v>
      </c>
      <c r="M24" s="114">
        <f t="shared" si="5"/>
        <v>456466.3900000001</v>
      </c>
      <c r="N24" s="15">
        <f t="shared" si="5"/>
        <v>510489.31873700005</v>
      </c>
      <c r="O24" s="114">
        <f t="shared" si="5"/>
        <v>180307.7432143</v>
      </c>
      <c r="P24" s="114">
        <f t="shared" si="5"/>
        <v>346143.1794601592</v>
      </c>
      <c r="Q24" s="114">
        <f t="shared" si="5"/>
        <v>225234.0113646592</v>
      </c>
      <c r="R24" s="114">
        <f t="shared" si="5"/>
        <v>11532.57</v>
      </c>
      <c r="S24" s="114">
        <f t="shared" si="5"/>
        <v>1720</v>
      </c>
      <c r="T24" s="114">
        <f t="shared" si="5"/>
        <v>172041.85</v>
      </c>
      <c r="U24" s="70">
        <f t="shared" si="5"/>
        <v>185294.42</v>
      </c>
      <c r="V24" s="114">
        <f t="shared" si="5"/>
        <v>10155.05</v>
      </c>
      <c r="W24" s="114">
        <f t="shared" si="5"/>
        <v>1534.98</v>
      </c>
      <c r="X24" s="114">
        <f t="shared" si="5"/>
        <v>100689.13</v>
      </c>
      <c r="Y24" s="70">
        <f t="shared" si="5"/>
        <v>112379.16</v>
      </c>
      <c r="Z24" s="114">
        <f t="shared" si="5"/>
        <v>205263.22000000003</v>
      </c>
      <c r="AA24" s="115">
        <f t="shared" si="5"/>
        <v>100280.73000000004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/>
      <c r="D25" s="93"/>
      <c r="E25" s="93"/>
      <c r="F25" s="62">
        <f>SUM(C25:E25)</f>
        <v>0</v>
      </c>
      <c r="G25" s="93"/>
      <c r="H25" s="93"/>
      <c r="I25" s="93"/>
      <c r="J25" s="93"/>
      <c r="K25" s="93"/>
      <c r="L25" s="93"/>
      <c r="M25" s="93"/>
      <c r="N25" s="76">
        <f>SUM(K25:M25)</f>
        <v>0</v>
      </c>
      <c r="O25" s="93"/>
      <c r="P25" s="93"/>
      <c r="Q25" s="93"/>
      <c r="R25" s="93"/>
      <c r="S25" s="93"/>
      <c r="T25" s="93"/>
      <c r="U25" s="62">
        <f>SUM(R25:T25)</f>
        <v>0</v>
      </c>
      <c r="V25" s="93"/>
      <c r="W25" s="93"/>
      <c r="X25" s="93"/>
      <c r="Y25" s="62">
        <f>SUM(V25:X25)</f>
        <v>0</v>
      </c>
      <c r="Z25" s="93"/>
      <c r="AA25" s="94"/>
      <c r="AC25" s="92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ht="24.75" customHeight="1">
      <c r="A26" s="18"/>
      <c r="B26" s="7" t="s">
        <v>3</v>
      </c>
      <c r="C26" s="32">
        <v>186</v>
      </c>
      <c r="D26" s="129">
        <v>224</v>
      </c>
      <c r="E26" s="129">
        <v>4965</v>
      </c>
      <c r="F26" s="60">
        <f>SUM(C26:E26)</f>
        <v>5375</v>
      </c>
      <c r="G26" s="129">
        <v>5359</v>
      </c>
      <c r="H26" s="129">
        <v>5375</v>
      </c>
      <c r="I26" s="129">
        <v>519052.622936</v>
      </c>
      <c r="J26" s="129">
        <v>182211.09908930003</v>
      </c>
      <c r="K26" s="129">
        <v>24058.593451</v>
      </c>
      <c r="L26" s="129">
        <v>29964.335285999998</v>
      </c>
      <c r="M26" s="129">
        <v>456466.3900000001</v>
      </c>
      <c r="N26" s="57">
        <f>SUM(K26:M26)</f>
        <v>510489.31873700005</v>
      </c>
      <c r="O26" s="129">
        <v>180307.7432143</v>
      </c>
      <c r="P26" s="129">
        <v>346143.1794601592</v>
      </c>
      <c r="Q26" s="129">
        <v>225234.0113646592</v>
      </c>
      <c r="R26" s="129">
        <v>11532.57</v>
      </c>
      <c r="S26" s="129">
        <v>1720</v>
      </c>
      <c r="T26" s="129">
        <v>172041.85</v>
      </c>
      <c r="U26" s="60">
        <f>SUM(R26:T26)</f>
        <v>185294.42</v>
      </c>
      <c r="V26" s="93">
        <v>10155.05</v>
      </c>
      <c r="W26" s="93">
        <v>1534.98</v>
      </c>
      <c r="X26" s="93">
        <v>100689.13</v>
      </c>
      <c r="Y26" s="60">
        <f>SUM(V26:X26)</f>
        <v>112379.16</v>
      </c>
      <c r="Z26" s="129">
        <v>205263.22000000003</v>
      </c>
      <c r="AA26" s="130">
        <v>100280.73000000004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/>
      <c r="D27" s="119"/>
      <c r="E27" s="119"/>
      <c r="F27" s="71">
        <f>SUM(C27:E27)</f>
        <v>0</v>
      </c>
      <c r="G27" s="119"/>
      <c r="H27" s="48"/>
      <c r="I27" s="119"/>
      <c r="J27" s="119"/>
      <c r="K27" s="119"/>
      <c r="L27" s="119"/>
      <c r="M27" s="119"/>
      <c r="N27" s="83">
        <f>SUM(K27:M27)</f>
        <v>0</v>
      </c>
      <c r="O27" s="119"/>
      <c r="P27" s="119"/>
      <c r="Q27" s="119"/>
      <c r="R27" s="119"/>
      <c r="S27" s="119"/>
      <c r="T27" s="119"/>
      <c r="U27" s="71">
        <f>SUM(R27:T27)</f>
        <v>0</v>
      </c>
      <c r="V27" s="119"/>
      <c r="W27" s="119"/>
      <c r="X27" s="119"/>
      <c r="Y27" s="71">
        <f>SUM(V27:X27)</f>
        <v>0</v>
      </c>
      <c r="Z27" s="119"/>
      <c r="AA27" s="120"/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/>
      <c r="D28" s="111"/>
      <c r="E28" s="111"/>
      <c r="F28" s="69">
        <f>SUM(C28:E28)</f>
        <v>0</v>
      </c>
      <c r="G28" s="111"/>
      <c r="H28" s="51"/>
      <c r="I28" s="111"/>
      <c r="J28" s="111"/>
      <c r="K28" s="111"/>
      <c r="L28" s="111"/>
      <c r="M28" s="111"/>
      <c r="N28" s="82">
        <f>SUM(K28:M28)</f>
        <v>0</v>
      </c>
      <c r="O28" s="111"/>
      <c r="P28" s="111"/>
      <c r="Q28" s="111"/>
      <c r="R28" s="111"/>
      <c r="S28" s="111"/>
      <c r="T28" s="111"/>
      <c r="U28" s="69">
        <f>SUM(R28:T28)</f>
        <v>0</v>
      </c>
      <c r="V28" s="111"/>
      <c r="W28" s="111"/>
      <c r="X28" s="111"/>
      <c r="Y28" s="69">
        <f>SUM(V28:X28)</f>
        <v>0</v>
      </c>
      <c r="Z28" s="111"/>
      <c r="AA28" s="112"/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1</v>
      </c>
      <c r="D29" s="14"/>
      <c r="E29" s="14"/>
      <c r="F29" s="72">
        <f>SUM(C29:E29)</f>
        <v>1</v>
      </c>
      <c r="G29" s="14">
        <v>1</v>
      </c>
      <c r="H29" s="52">
        <v>1</v>
      </c>
      <c r="I29" s="14">
        <v>57637</v>
      </c>
      <c r="J29" s="14">
        <v>54284.175</v>
      </c>
      <c r="K29" s="14">
        <v>57637</v>
      </c>
      <c r="L29" s="14"/>
      <c r="M29" s="14"/>
      <c r="N29" s="84">
        <f>SUM(K29:M29)</f>
        <v>57637</v>
      </c>
      <c r="O29" s="14">
        <v>54284.175</v>
      </c>
      <c r="P29" s="14">
        <v>21633.613698630703</v>
      </c>
      <c r="Q29" s="14">
        <v>1258.4576027306975</v>
      </c>
      <c r="R29" s="14"/>
      <c r="S29" s="14"/>
      <c r="T29" s="14"/>
      <c r="U29" s="72">
        <f>SUM(R29:T29)</f>
        <v>0</v>
      </c>
      <c r="V29" s="14"/>
      <c r="W29" s="14"/>
      <c r="X29" s="14"/>
      <c r="Y29" s="72">
        <f>SUM(V29:X29)</f>
        <v>0</v>
      </c>
      <c r="Z29" s="14"/>
      <c r="AA29" s="23"/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3</v>
      </c>
      <c r="D30" s="114">
        <f>SUM(D31:D32)</f>
        <v>0</v>
      </c>
      <c r="E30" s="114">
        <f>SUM(E31:E32)</f>
        <v>0</v>
      </c>
      <c r="F30" s="70">
        <f>SUM(F31:F32)</f>
        <v>3</v>
      </c>
      <c r="G30" s="114">
        <f>SUM(G31:G32)</f>
        <v>3</v>
      </c>
      <c r="H30" s="47"/>
      <c r="I30" s="114">
        <f aca="true" t="shared" si="7" ref="I30:AA30">SUM(I31:I32)</f>
        <v>11589.640000000001</v>
      </c>
      <c r="J30" s="114">
        <f t="shared" si="7"/>
        <v>8890.836925</v>
      </c>
      <c r="K30" s="114">
        <f t="shared" si="7"/>
        <v>11302.720000000001</v>
      </c>
      <c r="L30" s="114">
        <f t="shared" si="7"/>
        <v>0</v>
      </c>
      <c r="M30" s="114">
        <f t="shared" si="7"/>
        <v>0</v>
      </c>
      <c r="N30" s="15">
        <f t="shared" si="7"/>
        <v>11302.720000000001</v>
      </c>
      <c r="O30" s="114">
        <f t="shared" si="7"/>
        <v>8890.836925</v>
      </c>
      <c r="P30" s="114">
        <f t="shared" si="7"/>
        <v>4718.961295535402</v>
      </c>
      <c r="Q30" s="114">
        <f t="shared" si="7"/>
        <v>1270.4112955354021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3</v>
      </c>
      <c r="D31" s="132"/>
      <c r="E31" s="132"/>
      <c r="F31" s="61">
        <f>SUM(C31:E31)</f>
        <v>3</v>
      </c>
      <c r="G31" s="132">
        <v>3</v>
      </c>
      <c r="H31" s="46"/>
      <c r="I31" s="132">
        <v>11589.640000000001</v>
      </c>
      <c r="J31" s="132">
        <v>8890.836925</v>
      </c>
      <c r="K31" s="132">
        <v>11302.720000000001</v>
      </c>
      <c r="L31" s="132"/>
      <c r="M31" s="132"/>
      <c r="N31" s="58">
        <f>SUM(K31:M31)</f>
        <v>11302.720000000001</v>
      </c>
      <c r="O31" s="132">
        <v>8890.836925</v>
      </c>
      <c r="P31" s="132">
        <v>4718.961295535402</v>
      </c>
      <c r="Q31" s="132">
        <v>1270.4112955354021</v>
      </c>
      <c r="R31" s="132"/>
      <c r="S31" s="132"/>
      <c r="T31" s="132"/>
      <c r="U31" s="61">
        <f>SUM(R31:T31)</f>
        <v>0</v>
      </c>
      <c r="V31" s="132"/>
      <c r="W31" s="132"/>
      <c r="X31" s="132"/>
      <c r="Y31" s="61">
        <f>SUM(V31:X31)</f>
        <v>0</v>
      </c>
      <c r="Z31" s="132"/>
      <c r="AA31" s="133"/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5.75" thickBot="1">
      <c r="A32" s="19"/>
      <c r="B32" s="42" t="s">
        <v>49</v>
      </c>
      <c r="C32" s="30"/>
      <c r="D32" s="135"/>
      <c r="E32" s="135"/>
      <c r="F32" s="59">
        <f>SUM(C32:E32)</f>
        <v>0</v>
      </c>
      <c r="G32" s="135"/>
      <c r="H32" s="127"/>
      <c r="I32" s="135"/>
      <c r="J32" s="135"/>
      <c r="K32" s="135"/>
      <c r="L32" s="135"/>
      <c r="M32" s="135"/>
      <c r="N32" s="56">
        <f>SUM(K32:M32)</f>
        <v>0</v>
      </c>
      <c r="O32" s="135"/>
      <c r="P32" s="135"/>
      <c r="Q32" s="135"/>
      <c r="R32" s="135"/>
      <c r="S32" s="135"/>
      <c r="T32" s="135"/>
      <c r="U32" s="59">
        <f>SUM(R32:T32)</f>
        <v>0</v>
      </c>
      <c r="V32" s="135"/>
      <c r="W32" s="135"/>
      <c r="X32" s="135"/>
      <c r="Y32" s="59">
        <f>SUM(V32:X32)</f>
        <v>0</v>
      </c>
      <c r="Z32" s="135"/>
      <c r="AA32" s="136"/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6.25" thickBot="1">
      <c r="A33" s="13" t="s">
        <v>50</v>
      </c>
      <c r="B33" s="3" t="s">
        <v>13</v>
      </c>
      <c r="C33" s="29"/>
      <c r="D33" s="111"/>
      <c r="E33" s="111"/>
      <c r="F33" s="69">
        <f>SUM(C33:E33)</f>
        <v>0</v>
      </c>
      <c r="G33" s="111"/>
      <c r="H33" s="111"/>
      <c r="I33" s="111"/>
      <c r="J33" s="111"/>
      <c r="K33" s="111"/>
      <c r="L33" s="111"/>
      <c r="M33" s="111"/>
      <c r="N33" s="82">
        <f>SUM(K33:M33)</f>
        <v>0</v>
      </c>
      <c r="O33" s="111"/>
      <c r="P33" s="111"/>
      <c r="Q33" s="111"/>
      <c r="R33" s="111"/>
      <c r="S33" s="111"/>
      <c r="T33" s="111"/>
      <c r="U33" s="69">
        <f>SUM(R33:T33)</f>
        <v>0</v>
      </c>
      <c r="V33" s="111"/>
      <c r="W33" s="111"/>
      <c r="X33" s="111"/>
      <c r="Y33" s="69">
        <f>SUM(V33:X33)</f>
        <v>0</v>
      </c>
      <c r="Z33" s="111"/>
      <c r="AA33" s="112"/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/>
      <c r="D35" s="105"/>
      <c r="E35" s="105"/>
      <c r="F35" s="67">
        <f>SUM(C35:E35)</f>
        <v>0</v>
      </c>
      <c r="G35" s="105"/>
      <c r="H35" s="49"/>
      <c r="I35" s="105"/>
      <c r="J35" s="105"/>
      <c r="K35" s="105"/>
      <c r="L35" s="105"/>
      <c r="M35" s="105"/>
      <c r="N35" s="80">
        <f>SUM(K35:M35)</f>
        <v>0</v>
      </c>
      <c r="O35" s="105"/>
      <c r="P35" s="105"/>
      <c r="Q35" s="105"/>
      <c r="R35" s="105"/>
      <c r="S35" s="105"/>
      <c r="T35" s="105"/>
      <c r="U35" s="67">
        <f>SUM(R35:T35)</f>
        <v>0</v>
      </c>
      <c r="V35" s="105"/>
      <c r="W35" s="105"/>
      <c r="X35" s="105"/>
      <c r="Y35" s="67">
        <f>SUM(V35:X35)</f>
        <v>0</v>
      </c>
      <c r="Z35" s="105"/>
      <c r="AA35" s="106"/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5.75" thickBot="1">
      <c r="A36" s="19"/>
      <c r="B36" s="42" t="s">
        <v>53</v>
      </c>
      <c r="C36" s="30"/>
      <c r="D36" s="135"/>
      <c r="E36" s="135"/>
      <c r="F36" s="59">
        <f>SUM(C36:E36)</f>
        <v>0</v>
      </c>
      <c r="G36" s="135"/>
      <c r="H36" s="53"/>
      <c r="I36" s="135"/>
      <c r="J36" s="135"/>
      <c r="K36" s="135"/>
      <c r="L36" s="135"/>
      <c r="M36" s="135"/>
      <c r="N36" s="56">
        <f>SUM(K36:M36)</f>
        <v>0</v>
      </c>
      <c r="O36" s="135"/>
      <c r="P36" s="135"/>
      <c r="Q36" s="135"/>
      <c r="R36" s="135"/>
      <c r="S36" s="135"/>
      <c r="T36" s="135"/>
      <c r="U36" s="59">
        <f>SUM(R36:T36)</f>
        <v>0</v>
      </c>
      <c r="V36" s="135"/>
      <c r="W36" s="135"/>
      <c r="X36" s="135"/>
      <c r="Y36" s="59">
        <f>SUM(V36:X36)</f>
        <v>0</v>
      </c>
      <c r="Z36" s="135"/>
      <c r="AA36" s="136"/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.75" thickBot="1">
      <c r="A37" s="13" t="s">
        <v>54</v>
      </c>
      <c r="B37" s="3" t="s">
        <v>5</v>
      </c>
      <c r="C37" s="36">
        <v>239</v>
      </c>
      <c r="D37" s="117">
        <v>7</v>
      </c>
      <c r="E37" s="117">
        <v>0</v>
      </c>
      <c r="F37" s="73">
        <f>SUM(C37:E37)</f>
        <v>246</v>
      </c>
      <c r="G37" s="117">
        <v>52</v>
      </c>
      <c r="H37" s="50"/>
      <c r="I37" s="117">
        <v>121010.93269000002</v>
      </c>
      <c r="J37" s="117">
        <v>49419.84031799999</v>
      </c>
      <c r="K37" s="117">
        <v>120276.13439000002</v>
      </c>
      <c r="L37" s="117">
        <v>734.7983</v>
      </c>
      <c r="M37" s="117">
        <v>0</v>
      </c>
      <c r="N37" s="85">
        <f>SUM(K37:M37)</f>
        <v>121010.93269000002</v>
      </c>
      <c r="O37" s="117">
        <v>49419.840318</v>
      </c>
      <c r="P37" s="117">
        <v>112246.60072536621</v>
      </c>
      <c r="Q37" s="117">
        <v>68961.43552446621</v>
      </c>
      <c r="R37" s="117">
        <v>2696.77</v>
      </c>
      <c r="S37" s="117"/>
      <c r="T37" s="117"/>
      <c r="U37" s="73">
        <f>SUM(R37:T37)</f>
        <v>2696.77</v>
      </c>
      <c r="V37" s="117">
        <v>782.1699999999998</v>
      </c>
      <c r="W37" s="117"/>
      <c r="X37" s="117"/>
      <c r="Y37" s="73">
        <f>SUM(V37:X37)</f>
        <v>782.1699999999998</v>
      </c>
      <c r="Z37" s="117">
        <v>6598.77</v>
      </c>
      <c r="AA37" s="118">
        <v>1952.5999999999995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6.25" thickBot="1">
      <c r="A38" s="13" t="s">
        <v>55</v>
      </c>
      <c r="B38" s="3" t="s">
        <v>56</v>
      </c>
      <c r="C38" s="29">
        <v>35</v>
      </c>
      <c r="D38" s="111">
        <v>312</v>
      </c>
      <c r="E38" s="111">
        <v>2</v>
      </c>
      <c r="F38" s="69">
        <f>SUM(C38:E38)</f>
        <v>349</v>
      </c>
      <c r="G38" s="111">
        <v>100</v>
      </c>
      <c r="H38" s="51"/>
      <c r="I38" s="111">
        <v>372341.23</v>
      </c>
      <c r="J38" s="111">
        <v>260638.86099999998</v>
      </c>
      <c r="K38" s="111">
        <v>41698.3345</v>
      </c>
      <c r="L38" s="111">
        <v>114163.44</v>
      </c>
      <c r="M38" s="111">
        <v>10302</v>
      </c>
      <c r="N38" s="82">
        <f>SUM(K38:M38)</f>
        <v>166163.7745</v>
      </c>
      <c r="O38" s="111">
        <v>98459.3615939</v>
      </c>
      <c r="P38" s="111">
        <v>402139.2282562918</v>
      </c>
      <c r="Q38" s="111">
        <v>148323.81559909182</v>
      </c>
      <c r="R38" s="111">
        <v>131358.46000000002</v>
      </c>
      <c r="S38" s="111"/>
      <c r="T38" s="111"/>
      <c r="U38" s="69">
        <f>SUM(R38:T38)</f>
        <v>131358.46000000002</v>
      </c>
      <c r="V38" s="93">
        <v>38323.55999999998</v>
      </c>
      <c r="W38" s="111"/>
      <c r="X38" s="111"/>
      <c r="Y38" s="69">
        <f>SUM(V38:X38)</f>
        <v>38323.55999999998</v>
      </c>
      <c r="Z38" s="111">
        <v>212802.34000000003</v>
      </c>
      <c r="AA38" s="112">
        <v>58154.60999999987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.75" thickBot="1">
      <c r="A39" s="13" t="s">
        <v>57</v>
      </c>
      <c r="B39" s="3" t="s">
        <v>6</v>
      </c>
      <c r="C39" s="29"/>
      <c r="D39" s="111"/>
      <c r="E39" s="111"/>
      <c r="F39" s="69">
        <f>SUM(C39:E39)</f>
        <v>0</v>
      </c>
      <c r="G39" s="111"/>
      <c r="H39" s="51"/>
      <c r="I39" s="111"/>
      <c r="J39" s="111"/>
      <c r="K39" s="111"/>
      <c r="L39" s="111"/>
      <c r="M39" s="111"/>
      <c r="N39" s="82">
        <f>SUM(K39:M39)</f>
        <v>0</v>
      </c>
      <c r="O39" s="111"/>
      <c r="P39" s="111"/>
      <c r="Q39" s="111"/>
      <c r="R39" s="111"/>
      <c r="S39" s="111"/>
      <c r="T39" s="111"/>
      <c r="U39" s="69">
        <f>SUM(R39:T39)</f>
        <v>0</v>
      </c>
      <c r="V39" s="111"/>
      <c r="W39" s="111"/>
      <c r="X39" s="111"/>
      <c r="Y39" s="69">
        <f>SUM(V39:X39)</f>
        <v>0</v>
      </c>
      <c r="Z39" s="111"/>
      <c r="AA39" s="112"/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.75" thickBot="1">
      <c r="A40" s="13" t="s">
        <v>58</v>
      </c>
      <c r="B40" s="3" t="s">
        <v>7</v>
      </c>
      <c r="C40" s="24">
        <f>SUM(C41:C43)</f>
        <v>432</v>
      </c>
      <c r="D40" s="90">
        <f>SUM(D41:D43)</f>
        <v>14</v>
      </c>
      <c r="E40" s="90">
        <f>SUM(E41:E43)</f>
        <v>0</v>
      </c>
      <c r="F40" s="66">
        <f>SUM(F41:F43)</f>
        <v>446</v>
      </c>
      <c r="G40" s="90">
        <f>SUM(G41:G43)</f>
        <v>157</v>
      </c>
      <c r="H40" s="51"/>
      <c r="I40" s="90">
        <f aca="true" t="shared" si="11" ref="I40:AA40">SUM(I41:I43)</f>
        <v>128079.178</v>
      </c>
      <c r="J40" s="90">
        <f t="shared" si="11"/>
        <v>0</v>
      </c>
      <c r="K40" s="90">
        <f t="shared" si="11"/>
        <v>125592.178</v>
      </c>
      <c r="L40" s="90">
        <f t="shared" si="11"/>
        <v>2487</v>
      </c>
      <c r="M40" s="90">
        <f t="shared" si="11"/>
        <v>0</v>
      </c>
      <c r="N40" s="75">
        <f t="shared" si="11"/>
        <v>128079.178</v>
      </c>
      <c r="O40" s="90">
        <f t="shared" si="11"/>
        <v>0</v>
      </c>
      <c r="P40" s="90">
        <f t="shared" si="11"/>
        <v>72018.33274034191</v>
      </c>
      <c r="Q40" s="90">
        <f t="shared" si="11"/>
        <v>72018.33274034191</v>
      </c>
      <c r="R40" s="90">
        <f t="shared" si="11"/>
        <v>13008</v>
      </c>
      <c r="S40" s="90">
        <f t="shared" si="11"/>
        <v>0</v>
      </c>
      <c r="T40" s="90">
        <f t="shared" si="11"/>
        <v>0</v>
      </c>
      <c r="U40" s="66">
        <f t="shared" si="11"/>
        <v>13008</v>
      </c>
      <c r="V40" s="90">
        <f t="shared" si="11"/>
        <v>13008</v>
      </c>
      <c r="W40" s="90">
        <f t="shared" si="11"/>
        <v>0</v>
      </c>
      <c r="X40" s="90">
        <f t="shared" si="11"/>
        <v>0</v>
      </c>
      <c r="Y40" s="66">
        <f t="shared" si="11"/>
        <v>13008</v>
      </c>
      <c r="Z40" s="90">
        <f t="shared" si="11"/>
        <v>38121.65</v>
      </c>
      <c r="AA40" s="91">
        <f t="shared" si="11"/>
        <v>38121.65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1</v>
      </c>
      <c r="D41" s="122"/>
      <c r="E41" s="122"/>
      <c r="F41" s="74">
        <f>SUM(C41:E41)</f>
        <v>1</v>
      </c>
      <c r="G41" s="122">
        <v>1</v>
      </c>
      <c r="H41" s="49"/>
      <c r="I41" s="122">
        <v>10000</v>
      </c>
      <c r="J41" s="122"/>
      <c r="K41" s="122">
        <v>10000</v>
      </c>
      <c r="L41" s="122"/>
      <c r="M41" s="122"/>
      <c r="N41" s="86">
        <f>SUM(K41:M41)</f>
        <v>10000</v>
      </c>
      <c r="O41" s="122"/>
      <c r="P41" s="122">
        <v>1625.3443526175997</v>
      </c>
      <c r="Q41" s="122">
        <v>1625.3443526175997</v>
      </c>
      <c r="R41" s="122"/>
      <c r="S41" s="122"/>
      <c r="T41" s="122"/>
      <c r="U41" s="74">
        <f>SUM(R41:T41)</f>
        <v>0</v>
      </c>
      <c r="V41" s="122"/>
      <c r="W41" s="122"/>
      <c r="X41" s="122"/>
      <c r="Y41" s="74">
        <f>SUM(V41:X41)</f>
        <v>0</v>
      </c>
      <c r="Z41" s="122"/>
      <c r="AA41" s="123"/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30">
      <c r="A42" s="18"/>
      <c r="B42" s="7" t="s">
        <v>60</v>
      </c>
      <c r="C42" s="32">
        <v>425</v>
      </c>
      <c r="D42" s="129">
        <v>14</v>
      </c>
      <c r="E42" s="129"/>
      <c r="F42" s="60">
        <f>SUM(C42:E42)</f>
        <v>439</v>
      </c>
      <c r="G42" s="129">
        <v>151</v>
      </c>
      <c r="H42" s="127"/>
      <c r="I42" s="129">
        <v>110736.21</v>
      </c>
      <c r="J42" s="129"/>
      <c r="K42" s="129">
        <v>108249.21</v>
      </c>
      <c r="L42" s="129">
        <v>2487</v>
      </c>
      <c r="M42" s="129"/>
      <c r="N42" s="57">
        <f>SUM(K42:M42)</f>
        <v>110736.21</v>
      </c>
      <c r="O42" s="129"/>
      <c r="P42" s="129">
        <v>67350.84360923461</v>
      </c>
      <c r="Q42" s="129">
        <v>67350.84360923461</v>
      </c>
      <c r="R42" s="129">
        <v>13008</v>
      </c>
      <c r="S42" s="129"/>
      <c r="T42" s="129"/>
      <c r="U42" s="60">
        <f>SUM(R42:T42)</f>
        <v>13008</v>
      </c>
      <c r="V42" s="60">
        <v>13008</v>
      </c>
      <c r="W42" s="129"/>
      <c r="X42" s="129"/>
      <c r="Y42" s="60">
        <f>SUM(V42:X42)</f>
        <v>13008</v>
      </c>
      <c r="Z42" s="129">
        <v>38121.65</v>
      </c>
      <c r="AA42" s="130">
        <v>38121.65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.75" thickBot="1">
      <c r="A43" s="19"/>
      <c r="B43" s="44" t="s">
        <v>61</v>
      </c>
      <c r="C43" s="33">
        <v>6</v>
      </c>
      <c r="D43" s="119"/>
      <c r="E43" s="119"/>
      <c r="F43" s="71">
        <f>SUM(C43:E43)</f>
        <v>6</v>
      </c>
      <c r="G43" s="119">
        <v>5</v>
      </c>
      <c r="H43" s="48"/>
      <c r="I43" s="119">
        <v>7342.968</v>
      </c>
      <c r="J43" s="119"/>
      <c r="K43" s="119">
        <v>7342.968</v>
      </c>
      <c r="L43" s="119"/>
      <c r="M43" s="119"/>
      <c r="N43" s="83">
        <f>SUM(K43:M43)</f>
        <v>7342.968</v>
      </c>
      <c r="O43" s="119"/>
      <c r="P43" s="119">
        <v>3042.1447784897</v>
      </c>
      <c r="Q43" s="119">
        <v>3042.1447784897</v>
      </c>
      <c r="R43" s="119"/>
      <c r="S43" s="119"/>
      <c r="T43" s="119"/>
      <c r="U43" s="71">
        <f>SUM(R43:T43)</f>
        <v>0</v>
      </c>
      <c r="V43" s="119"/>
      <c r="W43" s="119"/>
      <c r="X43" s="119"/>
      <c r="Y43" s="71">
        <f>SUM(V43:X43)</f>
        <v>0</v>
      </c>
      <c r="Z43" s="119"/>
      <c r="AA43" s="120"/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.75" thickBot="1">
      <c r="A44" s="13" t="s">
        <v>62</v>
      </c>
      <c r="B44" s="3" t="s">
        <v>8</v>
      </c>
      <c r="C44" s="29"/>
      <c r="D44" s="111"/>
      <c r="E44" s="111"/>
      <c r="F44" s="69">
        <f>SUM(C44:E44)</f>
        <v>0</v>
      </c>
      <c r="G44" s="111"/>
      <c r="H44" s="51"/>
      <c r="I44" s="111"/>
      <c r="J44" s="111"/>
      <c r="K44" s="111"/>
      <c r="L44" s="111"/>
      <c r="M44" s="111"/>
      <c r="N44" s="82">
        <f>SUM(K44:M44)</f>
        <v>0</v>
      </c>
      <c r="O44" s="111"/>
      <c r="P44" s="111"/>
      <c r="Q44" s="111"/>
      <c r="R44" s="111"/>
      <c r="S44" s="111"/>
      <c r="T44" s="111"/>
      <c r="U44" s="69">
        <f>SUM(R44:T44)</f>
        <v>0</v>
      </c>
      <c r="V44" s="111"/>
      <c r="W44" s="111"/>
      <c r="X44" s="111"/>
      <c r="Y44" s="69">
        <f>SUM(V44:X44)</f>
        <v>0</v>
      </c>
      <c r="Z44" s="111"/>
      <c r="AA44" s="112"/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9" thickBot="1">
      <c r="A45" s="13" t="s">
        <v>63</v>
      </c>
      <c r="B45" s="3" t="s">
        <v>64</v>
      </c>
      <c r="C45" s="31">
        <f>SUM(C46:C48)</f>
        <v>8</v>
      </c>
      <c r="D45" s="114">
        <f>SUM(D46:D48)</f>
        <v>0</v>
      </c>
      <c r="E45" s="114">
        <f>SUM(E46:E48)</f>
        <v>0</v>
      </c>
      <c r="F45" s="70">
        <f>SUM(F46:F48)</f>
        <v>8</v>
      </c>
      <c r="G45" s="114">
        <f>SUM(G46:G48)</f>
        <v>7</v>
      </c>
      <c r="H45" s="51"/>
      <c r="I45" s="114">
        <f aca="true" t="shared" si="13" ref="I45:AA45">SUM(I46:I48)</f>
        <v>24000.125605999998</v>
      </c>
      <c r="J45" s="114">
        <f t="shared" si="13"/>
        <v>0</v>
      </c>
      <c r="K45" s="114">
        <f t="shared" si="13"/>
        <v>24000.125605999998</v>
      </c>
      <c r="L45" s="114">
        <f t="shared" si="13"/>
        <v>0</v>
      </c>
      <c r="M45" s="114">
        <f t="shared" si="13"/>
        <v>0</v>
      </c>
      <c r="N45" s="15">
        <f t="shared" si="13"/>
        <v>24000.125605999998</v>
      </c>
      <c r="O45" s="114">
        <f t="shared" si="13"/>
        <v>0</v>
      </c>
      <c r="P45" s="114">
        <f t="shared" si="13"/>
        <v>15134.9881666311</v>
      </c>
      <c r="Q45" s="114">
        <f t="shared" si="13"/>
        <v>10620.8723842311</v>
      </c>
      <c r="R45" s="114">
        <f t="shared" si="13"/>
        <v>0</v>
      </c>
      <c r="S45" s="114">
        <f t="shared" si="13"/>
        <v>0</v>
      </c>
      <c r="T45" s="114">
        <f t="shared" si="13"/>
        <v>0</v>
      </c>
      <c r="U45" s="70">
        <f t="shared" si="13"/>
        <v>0</v>
      </c>
      <c r="V45" s="114">
        <f t="shared" si="13"/>
        <v>0</v>
      </c>
      <c r="W45" s="114">
        <f t="shared" si="13"/>
        <v>0</v>
      </c>
      <c r="X45" s="114">
        <f t="shared" si="13"/>
        <v>0</v>
      </c>
      <c r="Y45" s="70">
        <f t="shared" si="13"/>
        <v>0</v>
      </c>
      <c r="Z45" s="114">
        <f t="shared" si="13"/>
        <v>0</v>
      </c>
      <c r="AA45" s="115">
        <f t="shared" si="13"/>
        <v>0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/>
      <c r="D46" s="132"/>
      <c r="E46" s="132"/>
      <c r="F46" s="61">
        <f>SUM(C46:E46)</f>
        <v>0</v>
      </c>
      <c r="G46" s="132"/>
      <c r="H46" s="49"/>
      <c r="I46" s="132"/>
      <c r="J46" s="132"/>
      <c r="K46" s="132"/>
      <c r="L46" s="132"/>
      <c r="M46" s="132"/>
      <c r="N46" s="58">
        <f>SUM(K46:M46)</f>
        <v>0</v>
      </c>
      <c r="O46" s="132"/>
      <c r="P46" s="132"/>
      <c r="Q46" s="132"/>
      <c r="R46" s="132"/>
      <c r="S46" s="132"/>
      <c r="T46" s="132"/>
      <c r="U46" s="61">
        <f>SUM(R46:T46)</f>
        <v>0</v>
      </c>
      <c r="V46" s="132"/>
      <c r="W46" s="132"/>
      <c r="X46" s="132"/>
      <c r="Y46" s="61">
        <f>SUM(V46:X46)</f>
        <v>0</v>
      </c>
      <c r="Z46" s="132"/>
      <c r="AA46" s="133"/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5">
      <c r="A47" s="18"/>
      <c r="B47" s="45" t="s">
        <v>66</v>
      </c>
      <c r="C47" s="126">
        <v>2</v>
      </c>
      <c r="D47" s="96"/>
      <c r="E47" s="96"/>
      <c r="F47" s="63">
        <f>SUM(C47:E47)</f>
        <v>2</v>
      </c>
      <c r="G47" s="96">
        <v>1</v>
      </c>
      <c r="H47" s="127"/>
      <c r="I47" s="96">
        <v>718.2</v>
      </c>
      <c r="J47" s="96"/>
      <c r="K47" s="96">
        <v>718.2</v>
      </c>
      <c r="L47" s="96"/>
      <c r="M47" s="96"/>
      <c r="N47" s="77">
        <f>SUM(K47:M47)</f>
        <v>718.2</v>
      </c>
      <c r="O47" s="96"/>
      <c r="P47" s="96">
        <v>664.6968152869</v>
      </c>
      <c r="Q47" s="96">
        <v>664.6968152869</v>
      </c>
      <c r="R47" s="96"/>
      <c r="S47" s="96"/>
      <c r="T47" s="96"/>
      <c r="U47" s="63">
        <f>SUM(R47:T47)</f>
        <v>0</v>
      </c>
      <c r="V47" s="96"/>
      <c r="W47" s="96"/>
      <c r="X47" s="96"/>
      <c r="Y47" s="63">
        <f>SUM(V47:X47)</f>
        <v>0</v>
      </c>
      <c r="Z47" s="96"/>
      <c r="AA47" s="97"/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.75" thickBot="1">
      <c r="A48" s="19"/>
      <c r="B48" s="11" t="s">
        <v>67</v>
      </c>
      <c r="C48" s="33">
        <v>6</v>
      </c>
      <c r="D48" s="119"/>
      <c r="E48" s="119"/>
      <c r="F48" s="71">
        <f>SUM(C48:E48)</f>
        <v>6</v>
      </c>
      <c r="G48" s="119">
        <v>6</v>
      </c>
      <c r="H48" s="127"/>
      <c r="I48" s="119">
        <v>23281.925605999997</v>
      </c>
      <c r="J48" s="119"/>
      <c r="K48" s="119">
        <v>23281.925605999997</v>
      </c>
      <c r="L48" s="119"/>
      <c r="M48" s="119"/>
      <c r="N48" s="83">
        <f>SUM(K48:M48)</f>
        <v>23281.925605999997</v>
      </c>
      <c r="O48" s="119"/>
      <c r="P48" s="119">
        <v>14470.2913513442</v>
      </c>
      <c r="Q48" s="119">
        <v>9956.1755689442</v>
      </c>
      <c r="R48" s="119"/>
      <c r="S48" s="119"/>
      <c r="T48" s="119"/>
      <c r="U48" s="71">
        <f>SUM(R48:T48)</f>
        <v>0</v>
      </c>
      <c r="V48" s="119"/>
      <c r="W48" s="119"/>
      <c r="X48" s="119"/>
      <c r="Y48" s="71">
        <f>SUM(V48:X48)</f>
        <v>0</v>
      </c>
      <c r="Z48" s="119"/>
      <c r="AA48" s="120"/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>
      <c r="A49" s="13" t="s">
        <v>68</v>
      </c>
      <c r="B49" s="3" t="s">
        <v>9</v>
      </c>
      <c r="C49" s="36"/>
      <c r="D49" s="117"/>
      <c r="E49" s="117"/>
      <c r="F49" s="73">
        <f>SUM(C49:E49)</f>
        <v>0</v>
      </c>
      <c r="G49" s="117"/>
      <c r="H49" s="127"/>
      <c r="I49" s="117"/>
      <c r="J49" s="117"/>
      <c r="K49" s="117"/>
      <c r="L49" s="117"/>
      <c r="M49" s="117"/>
      <c r="N49" s="85">
        <f>SUM(K49:M49)</f>
        <v>0</v>
      </c>
      <c r="O49" s="117"/>
      <c r="P49" s="117"/>
      <c r="Q49" s="117"/>
      <c r="R49" s="117"/>
      <c r="S49" s="117"/>
      <c r="T49" s="117"/>
      <c r="U49" s="73">
        <f>SUM(R49:T49)</f>
        <v>0</v>
      </c>
      <c r="V49" s="117"/>
      <c r="W49" s="117"/>
      <c r="X49" s="117"/>
      <c r="Y49" s="73">
        <f>SUM(V49:X49)</f>
        <v>0</v>
      </c>
      <c r="Z49" s="117"/>
      <c r="AA49" s="118"/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5.75" thickBot="1">
      <c r="A50" s="254" t="s">
        <v>69</v>
      </c>
      <c r="B50" s="255"/>
      <c r="C50" s="38">
        <f>C11+C16+C17+C20+C21+C24+C28+C29+C30+C33+C34+C37+C38+C39+C40+C44+C45+C49</f>
        <v>4500</v>
      </c>
      <c r="D50" s="15">
        <f aca="true" t="shared" si="15" ref="D50:AL50">D11+D16+D17+D20+D21+D24+D28+D29+D30+D33+D34+D37+D38+D39+D40+D44+D45+D49</f>
        <v>3200</v>
      </c>
      <c r="E50" s="15">
        <f t="shared" si="15"/>
        <v>34017</v>
      </c>
      <c r="F50" s="15">
        <f t="shared" si="15"/>
        <v>41717</v>
      </c>
      <c r="G50" s="15">
        <f t="shared" si="15"/>
        <v>46774</v>
      </c>
      <c r="H50" s="15">
        <f t="shared" si="15"/>
        <v>13276</v>
      </c>
      <c r="I50" s="15">
        <f t="shared" si="15"/>
        <v>7823127.9135610005</v>
      </c>
      <c r="J50" s="15">
        <f t="shared" si="15"/>
        <v>1690826.3858756004</v>
      </c>
      <c r="K50" s="15">
        <f t="shared" si="15"/>
        <v>1165564.622697</v>
      </c>
      <c r="L50" s="15">
        <f t="shared" si="15"/>
        <v>352534.89382799994</v>
      </c>
      <c r="M50" s="15">
        <f t="shared" si="15"/>
        <v>5474530.72</v>
      </c>
      <c r="N50" s="15">
        <f t="shared" si="15"/>
        <v>6992630.236525</v>
      </c>
      <c r="O50" s="15">
        <f t="shared" si="15"/>
        <v>1515280.645726</v>
      </c>
      <c r="P50" s="15">
        <f t="shared" si="15"/>
        <v>6222852.525673625</v>
      </c>
      <c r="Q50" s="15">
        <f t="shared" si="15"/>
        <v>5003914.464442225</v>
      </c>
      <c r="R50" s="15">
        <f t="shared" si="15"/>
        <v>1231757.4914326868</v>
      </c>
      <c r="S50" s="15">
        <f t="shared" si="15"/>
        <v>207382.2454206075</v>
      </c>
      <c r="T50" s="15">
        <f t="shared" si="15"/>
        <v>3273270.9431467056</v>
      </c>
      <c r="U50" s="15">
        <f t="shared" si="15"/>
        <v>4712410.679999999</v>
      </c>
      <c r="V50" s="15">
        <f t="shared" si="15"/>
        <v>1122701.5114326868</v>
      </c>
      <c r="W50" s="15">
        <f t="shared" si="15"/>
        <v>175527.3654206075</v>
      </c>
      <c r="X50" s="15">
        <f t="shared" si="15"/>
        <v>2833090.7731467057</v>
      </c>
      <c r="Y50" s="15">
        <f t="shared" si="15"/>
        <v>4131319.65</v>
      </c>
      <c r="Z50" s="15">
        <f t="shared" si="15"/>
        <v>4782993.279000121</v>
      </c>
      <c r="AA50" s="16">
        <f t="shared" si="15"/>
        <v>3881551.4990001223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1" ht="15">
      <c r="Y51" s="276"/>
    </row>
  </sheetData>
  <sheetProtection/>
  <mergeCells count="37">
    <mergeCell ref="Q9:Q10"/>
    <mergeCell ref="R8:Y8"/>
    <mergeCell ref="V9:Y9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Giorgi Gvetadze</cp:lastModifiedBy>
  <cp:lastPrinted>2017-10-18T12:38:28Z</cp:lastPrinted>
  <dcterms:created xsi:type="dcterms:W3CDTF">1996-10-14T23:33:28Z</dcterms:created>
  <dcterms:modified xsi:type="dcterms:W3CDTF">2017-11-13T08:13:40Z</dcterms:modified>
  <cp:category/>
  <cp:version/>
  <cp:contentType/>
  <cp:contentStatus/>
</cp:coreProperties>
</file>